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8_2019\Spring 2019\Spring 2019 - Accessible Spreadsheets\"/>
    </mc:Choice>
  </mc:AlternateContent>
  <bookViews>
    <workbookView xWindow="-15" yWindow="6390" windowWidth="28830" windowHeight="6450"/>
  </bookViews>
  <sheets>
    <sheet name="SP 2019 UGD Tuition &amp; Fees" sheetId="1" r:id="rId1"/>
  </sheets>
  <calcPr calcId="162913"/>
</workbook>
</file>

<file path=xl/calcChain.xml><?xml version="1.0" encoding="utf-8"?>
<calcChain xmlns="http://schemas.openxmlformats.org/spreadsheetml/2006/main">
  <c r="L30" i="1" l="1"/>
  <c r="K30" i="1"/>
  <c r="J30" i="1"/>
  <c r="I30" i="1"/>
  <c r="H30" i="1"/>
  <c r="G30" i="1"/>
  <c r="F30" i="1"/>
  <c r="E30" i="1"/>
  <c r="D30" i="1"/>
  <c r="D31" i="1"/>
  <c r="C30" i="1"/>
  <c r="L15" i="1"/>
  <c r="K15" i="1"/>
  <c r="J15" i="1"/>
  <c r="I15" i="1"/>
  <c r="H15" i="1"/>
  <c r="G15" i="1"/>
  <c r="F15" i="1"/>
  <c r="E15" i="1"/>
  <c r="D15" i="1"/>
  <c r="C15" i="1"/>
  <c r="B34" i="1" l="1"/>
  <c r="L33" i="1"/>
  <c r="K33" i="1"/>
  <c r="J33" i="1"/>
  <c r="I33" i="1"/>
  <c r="H33" i="1"/>
  <c r="G33" i="1"/>
  <c r="F33" i="1"/>
  <c r="E33" i="1"/>
  <c r="D33" i="1"/>
  <c r="C33" i="1"/>
  <c r="L31" i="1"/>
  <c r="K31" i="1"/>
  <c r="J31" i="1"/>
  <c r="I31" i="1"/>
  <c r="H31" i="1"/>
  <c r="G31" i="1"/>
  <c r="F31" i="1"/>
  <c r="E31" i="1"/>
  <c r="C31" i="1"/>
  <c r="L29" i="1"/>
  <c r="K29" i="1"/>
  <c r="J29" i="1"/>
  <c r="I29" i="1"/>
  <c r="H29" i="1"/>
  <c r="G29" i="1"/>
  <c r="F29" i="1"/>
  <c r="E29" i="1"/>
  <c r="D29" i="1"/>
  <c r="C29" i="1"/>
  <c r="L28" i="1"/>
  <c r="K28" i="1"/>
  <c r="J28" i="1"/>
  <c r="I28" i="1"/>
  <c r="H28" i="1"/>
  <c r="G28" i="1"/>
  <c r="F28" i="1"/>
  <c r="E28" i="1"/>
  <c r="D28" i="1"/>
  <c r="C28" i="1"/>
  <c r="L27" i="1"/>
  <c r="K27" i="1"/>
  <c r="J27" i="1"/>
  <c r="I27" i="1"/>
  <c r="H27" i="1"/>
  <c r="G27" i="1"/>
  <c r="F27" i="1"/>
  <c r="E27" i="1"/>
  <c r="D27" i="1"/>
  <c r="C27" i="1"/>
  <c r="L26" i="1"/>
  <c r="K26" i="1"/>
  <c r="J26" i="1"/>
  <c r="I26" i="1"/>
  <c r="H26" i="1"/>
  <c r="G26" i="1"/>
  <c r="F26" i="1"/>
  <c r="E26" i="1"/>
  <c r="D26" i="1"/>
  <c r="C26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I24" i="1"/>
  <c r="H24" i="1"/>
  <c r="G24" i="1"/>
  <c r="F24" i="1"/>
  <c r="E24" i="1"/>
  <c r="D24" i="1"/>
  <c r="C24" i="1"/>
  <c r="L23" i="1"/>
  <c r="K23" i="1"/>
  <c r="J23" i="1"/>
  <c r="I23" i="1"/>
  <c r="H23" i="1"/>
  <c r="G23" i="1"/>
  <c r="F23" i="1"/>
  <c r="E23" i="1"/>
  <c r="D23" i="1"/>
  <c r="C23" i="1"/>
  <c r="B19" i="1"/>
  <c r="L18" i="1"/>
  <c r="K18" i="1"/>
  <c r="J18" i="1"/>
  <c r="I18" i="1"/>
  <c r="H18" i="1"/>
  <c r="G18" i="1"/>
  <c r="F18" i="1"/>
  <c r="E18" i="1"/>
  <c r="D18" i="1"/>
  <c r="C18" i="1"/>
  <c r="L16" i="1"/>
  <c r="K16" i="1"/>
  <c r="J16" i="1"/>
  <c r="I16" i="1"/>
  <c r="H16" i="1"/>
  <c r="G16" i="1"/>
  <c r="F16" i="1"/>
  <c r="E16" i="1"/>
  <c r="D16" i="1"/>
  <c r="C16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I13" i="1"/>
  <c r="H13" i="1"/>
  <c r="G13" i="1"/>
  <c r="F13" i="1"/>
  <c r="E13" i="1"/>
  <c r="D13" i="1"/>
  <c r="C13" i="1"/>
  <c r="L12" i="1"/>
  <c r="K12" i="1"/>
  <c r="J12" i="1"/>
  <c r="I12" i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L9" i="1"/>
  <c r="K9" i="1"/>
  <c r="J9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E8" i="1"/>
  <c r="D8" i="1"/>
  <c r="C8" i="1"/>
  <c r="C19" i="1" l="1"/>
  <c r="K19" i="1"/>
  <c r="H19" i="1"/>
  <c r="J34" i="1"/>
  <c r="G34" i="1"/>
  <c r="F34" i="1"/>
  <c r="D19" i="1"/>
  <c r="L19" i="1"/>
  <c r="K34" i="1"/>
  <c r="D34" i="1"/>
  <c r="L34" i="1"/>
  <c r="I34" i="1"/>
  <c r="H34" i="1"/>
  <c r="I19" i="1"/>
  <c r="F19" i="1"/>
  <c r="E19" i="1"/>
  <c r="M19" i="1"/>
  <c r="E34" i="1"/>
  <c r="M34" i="1"/>
  <c r="C34" i="1"/>
  <c r="J19" i="1"/>
  <c r="G19" i="1"/>
</calcChain>
</file>

<file path=xl/sharedStrings.xml><?xml version="1.0" encoding="utf-8"?>
<sst xmlns="http://schemas.openxmlformats.org/spreadsheetml/2006/main" count="56" uniqueCount="31">
  <si>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</si>
  <si>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</si>
  <si>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</si>
  <si>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</si>
  <si>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</si>
  <si>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</si>
  <si>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</si>
  <si>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</si>
  <si>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</si>
  <si>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</si>
  <si>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</si>
  <si>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</si>
  <si>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</si>
  <si>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</si>
  <si>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</si>
  <si>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</si>
  <si>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</si>
  <si>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</si>
  <si>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</si>
  <si>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9 credits</t>
  </si>
  <si>
    <t>10 credits</t>
  </si>
  <si>
    <t>11 credits</t>
  </si>
  <si>
    <t>12 credits</t>
  </si>
  <si>
    <t>Tuition/Fee Type</t>
  </si>
  <si>
    <t>Recreation Fee</t>
  </si>
  <si>
    <t>Tuition and Fees for Resident Undergraduate</t>
  </si>
  <si>
    <t>Tuition and Fees for Non-Resident Undergraduate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</si>
  <si>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</si>
  <si>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</si>
  <si>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</si>
  <si>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Undergraduate Tuition and Fee Billing Rates: Spring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</si>
</sst>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b/>
      <sz val="18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8" fillId="0" borderId="0" xfId="2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30">
    <dxf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uition_and_Fees_NYS_Resident_Undergraduates" displayName="Tuition_and_Fees_NYS_Resident_Undergraduates" ref="A7:M19" totalsRowShown="0" headerRowDxfId="29" tableBorderDxfId="28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27"/>
    <tableColumn id="2" name="1 credit" dataDxfId="26" dataCellStyle="Currency"/>
    <tableColumn id="3" name="2 credits" dataDxfId="25" dataCellStyle="Currency"/>
    <tableColumn id="4" name="3 credits" dataDxfId="24" dataCellStyle="Currency"/>
    <tableColumn id="5" name="4 credits" dataDxfId="23" dataCellStyle="Currency"/>
    <tableColumn id="6" name="5 credits" dataDxfId="22" dataCellStyle="Currency"/>
    <tableColumn id="7" name="6 credits" dataDxfId="21" dataCellStyle="Currency"/>
    <tableColumn id="8" name="7 credits" dataDxfId="20" dataCellStyle="Currency"/>
    <tableColumn id="9" name="8 credits" dataDxfId="19" dataCellStyle="Currency"/>
    <tableColumn id="10" name="9 credits" dataDxfId="18" dataCellStyle="Currency"/>
    <tableColumn id="11" name="10 credits" dataDxfId="17" dataCellStyle="Currency"/>
    <tableColumn id="12" name="11 credits" dataDxfId="16" dataCellStyle="Currency"/>
    <tableColumn id="13" name="12 credits" dataDxfId="15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for NYS Resident Undergraduates" altTextSummary="Table of New York State resident undergraduate tuition and fees per credit hour"/>
    </ext>
  </extLst>
</table>
</file>

<file path=xl/tables/table2.xml><?xml version="1.0" encoding="utf-8"?>
<table xmlns="http://schemas.openxmlformats.org/spreadsheetml/2006/main" id="4" name="Tuition_and_Fees_NonResident_Undergraduates" displayName="Tuition_and_Fees_NonResident_Undergraduates" ref="A22:M34" totalsRowShown="0" headerRowDxfId="14" tableBorderDxfId="13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004"/>
  <sheetViews>
    <sheetView tabSelected="1" zoomScaleNormal="100" workbookViewId="0">
      <selection sqref="A1:XFD5"/>
    </sheetView>
  </sheetViews>
  <sheetFormatPr defaultColWidth="14.42578125" defaultRowHeight="15.75" customHeight="1" x14ac:dyDescent="0.2"/>
  <cols>
    <col min="1" max="1" width="17.7109375" style="2" customWidth="1"/>
    <col min="2" max="13" width="9.7109375" style="2" customWidth="1"/>
    <col min="14" max="16384" width="14.42578125" style="2"/>
  </cols>
  <sheetData>
    <row r="1" spans="1:26" ht="23.25" x14ac:dyDescent="0.2">
      <c r="A1" s="4"/>
      <c r="B1" s="25" t="s">
        <v>30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2">
      <c r="A2" s="4"/>
      <c r="B2" s="27" t="s">
        <v>27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2">
      <c r="A3" s="4"/>
      <c r="B3" s="27" t="s">
        <v>28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 x14ac:dyDescent="0.2">
      <c r="A4" s="4"/>
      <c r="B4" s="28" t="s">
        <v>29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2">
      <c r="A5" s="4"/>
      <c r="B5" s="27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">
      <c r="A6" s="24" t="s">
        <v>25</v>
      </c>
      <c r="B6" s="24"/>
      <c r="C6" s="24"/>
      <c r="D6" s="24"/>
      <c r="E6" s="3"/>
      <c r="F6" s="3"/>
      <c r="G6" s="3"/>
      <c r="H6" s="3"/>
      <c r="I6" s="3"/>
      <c r="J6" s="3"/>
      <c r="K6" s="3"/>
      <c r="L6" s="3"/>
      <c r="M6" s="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thickBot="1" x14ac:dyDescent="0.25">
      <c r="A7" s="9" t="s">
        <v>23</v>
      </c>
      <c r="B7" s="10" t="s">
        <v>11</v>
      </c>
      <c r="C7" s="10" t="s">
        <v>12</v>
      </c>
      <c r="D7" s="10" t="s">
        <v>13</v>
      </c>
      <c r="E7" s="10" t="s">
        <v>14</v>
      </c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0" t="s">
        <v>21</v>
      </c>
      <c r="M7" s="11" t="s">
        <v>22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" t="s">
        <v>0</v>
      </c>
      <c r="B8" s="14">
        <v>286</v>
      </c>
      <c r="C8" s="14">
        <f t="shared" ref="C8:C16" si="0">SUM(B8*2)</f>
        <v>572</v>
      </c>
      <c r="D8" s="14">
        <f t="shared" ref="D8:D16" si="1">SUM(B8*3)</f>
        <v>858</v>
      </c>
      <c r="E8" s="14">
        <f t="shared" ref="E8:E16" si="2">SUM(B8*4)</f>
        <v>1144</v>
      </c>
      <c r="F8" s="14">
        <f t="shared" ref="F8:F16" si="3">SUM(B8*5)</f>
        <v>1430</v>
      </c>
      <c r="G8" s="14">
        <f t="shared" ref="G8:G16" si="4">SUM(B8*6)</f>
        <v>1716</v>
      </c>
      <c r="H8" s="14">
        <f t="shared" ref="H8:H16" si="5">SUM(B8*7)</f>
        <v>2002</v>
      </c>
      <c r="I8" s="14">
        <f t="shared" ref="I8:I16" si="6">SUM(B8*8)</f>
        <v>2288</v>
      </c>
      <c r="J8" s="14">
        <f t="shared" ref="J8:J16" si="7">SUM(B8*9)</f>
        <v>2574</v>
      </c>
      <c r="K8" s="14">
        <f t="shared" ref="K8:K16" si="8">SUM(B8*10)</f>
        <v>2860</v>
      </c>
      <c r="L8" s="14">
        <f t="shared" ref="L8:L16" si="9">SUM(B8*11)</f>
        <v>3146</v>
      </c>
      <c r="M8" s="15">
        <v>3435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5" t="s">
        <v>10</v>
      </c>
      <c r="B9" s="16">
        <v>15.63</v>
      </c>
      <c r="C9" s="16">
        <f t="shared" si="0"/>
        <v>31.26</v>
      </c>
      <c r="D9" s="16">
        <f t="shared" si="1"/>
        <v>46.89</v>
      </c>
      <c r="E9" s="16">
        <f t="shared" si="2"/>
        <v>62.52</v>
      </c>
      <c r="F9" s="16">
        <f t="shared" si="3"/>
        <v>78.150000000000006</v>
      </c>
      <c r="G9" s="16">
        <f t="shared" si="4"/>
        <v>93.78</v>
      </c>
      <c r="H9" s="16">
        <f t="shared" si="5"/>
        <v>109.41000000000001</v>
      </c>
      <c r="I9" s="16">
        <f t="shared" si="6"/>
        <v>125.04</v>
      </c>
      <c r="J9" s="16">
        <f t="shared" si="7"/>
        <v>140.67000000000002</v>
      </c>
      <c r="K9" s="16">
        <f t="shared" si="8"/>
        <v>156.30000000000001</v>
      </c>
      <c r="L9" s="16">
        <f t="shared" si="9"/>
        <v>171.93</v>
      </c>
      <c r="M9" s="17">
        <v>187.5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7" t="s">
        <v>1</v>
      </c>
      <c r="B10" s="18">
        <v>8.7200000000000006</v>
      </c>
      <c r="C10" s="18">
        <f t="shared" si="0"/>
        <v>17.440000000000001</v>
      </c>
      <c r="D10" s="18">
        <f t="shared" si="1"/>
        <v>26.160000000000004</v>
      </c>
      <c r="E10" s="18">
        <f t="shared" si="2"/>
        <v>34.880000000000003</v>
      </c>
      <c r="F10" s="18">
        <f t="shared" si="3"/>
        <v>43.6</v>
      </c>
      <c r="G10" s="18">
        <f t="shared" si="4"/>
        <v>52.320000000000007</v>
      </c>
      <c r="H10" s="18">
        <f t="shared" si="5"/>
        <v>61.040000000000006</v>
      </c>
      <c r="I10" s="18">
        <f t="shared" si="6"/>
        <v>69.760000000000005</v>
      </c>
      <c r="J10" s="18">
        <f t="shared" si="7"/>
        <v>78.48</v>
      </c>
      <c r="K10" s="18">
        <f t="shared" si="8"/>
        <v>87.2</v>
      </c>
      <c r="L10" s="18">
        <f t="shared" si="9"/>
        <v>95.92</v>
      </c>
      <c r="M10" s="19">
        <v>104.75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5" t="s">
        <v>2</v>
      </c>
      <c r="B11" s="16">
        <v>21.71</v>
      </c>
      <c r="C11" s="16">
        <f t="shared" si="0"/>
        <v>43.42</v>
      </c>
      <c r="D11" s="16">
        <f t="shared" si="1"/>
        <v>65.13</v>
      </c>
      <c r="E11" s="16">
        <f t="shared" si="2"/>
        <v>86.84</v>
      </c>
      <c r="F11" s="16">
        <f t="shared" si="3"/>
        <v>108.55000000000001</v>
      </c>
      <c r="G11" s="16">
        <f t="shared" si="4"/>
        <v>130.26</v>
      </c>
      <c r="H11" s="16">
        <f t="shared" si="5"/>
        <v>151.97</v>
      </c>
      <c r="I11" s="16">
        <f t="shared" si="6"/>
        <v>173.68</v>
      </c>
      <c r="J11" s="16">
        <f t="shared" si="7"/>
        <v>195.39000000000001</v>
      </c>
      <c r="K11" s="16">
        <f t="shared" si="8"/>
        <v>217.10000000000002</v>
      </c>
      <c r="L11" s="16">
        <f t="shared" si="9"/>
        <v>238.81</v>
      </c>
      <c r="M11" s="17">
        <v>260.5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7" t="s">
        <v>3</v>
      </c>
      <c r="B12" s="18">
        <v>10.4</v>
      </c>
      <c r="C12" s="18">
        <f t="shared" si="0"/>
        <v>20.8</v>
      </c>
      <c r="D12" s="18">
        <f t="shared" si="1"/>
        <v>31.200000000000003</v>
      </c>
      <c r="E12" s="18">
        <f t="shared" si="2"/>
        <v>41.6</v>
      </c>
      <c r="F12" s="18">
        <f t="shared" si="3"/>
        <v>52</v>
      </c>
      <c r="G12" s="18">
        <f t="shared" si="4"/>
        <v>62.400000000000006</v>
      </c>
      <c r="H12" s="18">
        <f t="shared" si="5"/>
        <v>72.8</v>
      </c>
      <c r="I12" s="18">
        <f t="shared" si="6"/>
        <v>83.2</v>
      </c>
      <c r="J12" s="18">
        <f t="shared" si="7"/>
        <v>93.600000000000009</v>
      </c>
      <c r="K12" s="18">
        <f t="shared" si="8"/>
        <v>104</v>
      </c>
      <c r="L12" s="18">
        <f t="shared" si="9"/>
        <v>114.4</v>
      </c>
      <c r="M12" s="19">
        <v>124.75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5" t="s">
        <v>4</v>
      </c>
      <c r="B13" s="16">
        <v>5.21</v>
      </c>
      <c r="C13" s="16">
        <f t="shared" si="0"/>
        <v>10.42</v>
      </c>
      <c r="D13" s="16">
        <f t="shared" si="1"/>
        <v>15.629999999999999</v>
      </c>
      <c r="E13" s="16">
        <f t="shared" si="2"/>
        <v>20.84</v>
      </c>
      <c r="F13" s="16">
        <f t="shared" si="3"/>
        <v>26.05</v>
      </c>
      <c r="G13" s="16">
        <f t="shared" si="4"/>
        <v>31.259999999999998</v>
      </c>
      <c r="H13" s="16">
        <f t="shared" si="5"/>
        <v>36.47</v>
      </c>
      <c r="I13" s="16">
        <f t="shared" si="6"/>
        <v>41.68</v>
      </c>
      <c r="J13" s="16">
        <f t="shared" si="7"/>
        <v>46.89</v>
      </c>
      <c r="K13" s="16">
        <f t="shared" si="8"/>
        <v>52.1</v>
      </c>
      <c r="L13" s="16">
        <f t="shared" si="9"/>
        <v>57.31</v>
      </c>
      <c r="M13" s="17">
        <v>62.5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7" t="s">
        <v>5</v>
      </c>
      <c r="B14" s="18">
        <v>16.600000000000001</v>
      </c>
      <c r="C14" s="18">
        <f t="shared" si="0"/>
        <v>33.200000000000003</v>
      </c>
      <c r="D14" s="18">
        <f t="shared" si="1"/>
        <v>49.800000000000004</v>
      </c>
      <c r="E14" s="18">
        <f t="shared" si="2"/>
        <v>66.400000000000006</v>
      </c>
      <c r="F14" s="18">
        <f t="shared" si="3"/>
        <v>83</v>
      </c>
      <c r="G14" s="18">
        <f t="shared" si="4"/>
        <v>99.600000000000009</v>
      </c>
      <c r="H14" s="18">
        <f t="shared" si="5"/>
        <v>116.20000000000002</v>
      </c>
      <c r="I14" s="18">
        <f t="shared" si="6"/>
        <v>132.80000000000001</v>
      </c>
      <c r="J14" s="18">
        <f t="shared" si="7"/>
        <v>149.4</v>
      </c>
      <c r="K14" s="18">
        <f t="shared" si="8"/>
        <v>166</v>
      </c>
      <c r="L14" s="18">
        <f t="shared" si="9"/>
        <v>182.60000000000002</v>
      </c>
      <c r="M14" s="19">
        <v>199.25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3" t="s">
        <v>24</v>
      </c>
      <c r="B15" s="20">
        <v>2.21</v>
      </c>
      <c r="C15" s="20">
        <f t="shared" ref="C15" si="10">SUM(B15*2)</f>
        <v>4.42</v>
      </c>
      <c r="D15" s="20">
        <f t="shared" ref="D15" si="11">SUM(B15*3)</f>
        <v>6.63</v>
      </c>
      <c r="E15" s="20">
        <f t="shared" ref="E15" si="12">SUM(B15*4)</f>
        <v>8.84</v>
      </c>
      <c r="F15" s="20">
        <f t="shared" ref="F15" si="13">SUM(B15*5)</f>
        <v>11.05</v>
      </c>
      <c r="G15" s="20">
        <f t="shared" ref="G15" si="14">SUM(B15*6)</f>
        <v>13.26</v>
      </c>
      <c r="H15" s="20">
        <f t="shared" ref="H15" si="15">SUM(B15*7)</f>
        <v>15.469999999999999</v>
      </c>
      <c r="I15" s="20">
        <f t="shared" ref="I15" si="16">SUM(B15*8)</f>
        <v>17.68</v>
      </c>
      <c r="J15" s="20">
        <f t="shared" ref="J15" si="17">SUM(B15*9)</f>
        <v>19.89</v>
      </c>
      <c r="K15" s="20">
        <f t="shared" ref="K15" si="18">SUM(B15*10)</f>
        <v>22.1</v>
      </c>
      <c r="L15" s="20">
        <f t="shared" ref="L15" si="19">SUM(B15*11)</f>
        <v>24.31</v>
      </c>
      <c r="M15" s="21">
        <v>26.5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2">
      <c r="A16" s="5" t="s">
        <v>6</v>
      </c>
      <c r="B16" s="16">
        <v>33.83</v>
      </c>
      <c r="C16" s="16">
        <f t="shared" si="0"/>
        <v>67.66</v>
      </c>
      <c r="D16" s="16">
        <f t="shared" si="1"/>
        <v>101.49</v>
      </c>
      <c r="E16" s="16">
        <f t="shared" si="2"/>
        <v>135.32</v>
      </c>
      <c r="F16" s="16">
        <f t="shared" si="3"/>
        <v>169.14999999999998</v>
      </c>
      <c r="G16" s="16">
        <f t="shared" si="4"/>
        <v>202.98</v>
      </c>
      <c r="H16" s="16">
        <f t="shared" si="5"/>
        <v>236.81</v>
      </c>
      <c r="I16" s="16">
        <f t="shared" si="6"/>
        <v>270.64</v>
      </c>
      <c r="J16" s="16">
        <f t="shared" si="7"/>
        <v>304.46999999999997</v>
      </c>
      <c r="K16" s="16">
        <f t="shared" si="8"/>
        <v>338.29999999999995</v>
      </c>
      <c r="L16" s="16">
        <f t="shared" si="9"/>
        <v>372.13</v>
      </c>
      <c r="M16" s="17">
        <v>406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3" t="s">
        <v>7</v>
      </c>
      <c r="B17" s="20">
        <v>5</v>
      </c>
      <c r="C17" s="20">
        <v>5</v>
      </c>
      <c r="D17" s="20">
        <v>5</v>
      </c>
      <c r="E17" s="20">
        <v>5</v>
      </c>
      <c r="F17" s="20">
        <v>5</v>
      </c>
      <c r="G17" s="20">
        <v>5</v>
      </c>
      <c r="H17" s="20">
        <v>5</v>
      </c>
      <c r="I17" s="20">
        <v>5</v>
      </c>
      <c r="J17" s="20">
        <v>5</v>
      </c>
      <c r="K17" s="20">
        <v>5</v>
      </c>
      <c r="L17" s="20">
        <v>5</v>
      </c>
      <c r="M17" s="21">
        <v>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thickBot="1" x14ac:dyDescent="0.25">
      <c r="A18" s="5" t="s">
        <v>8</v>
      </c>
      <c r="B18" s="16">
        <v>19.79</v>
      </c>
      <c r="C18" s="16">
        <f>SUM(B18*2)</f>
        <v>39.58</v>
      </c>
      <c r="D18" s="16">
        <f>SUM(B18*3)</f>
        <v>59.37</v>
      </c>
      <c r="E18" s="16">
        <f>SUM(B18*4)</f>
        <v>79.16</v>
      </c>
      <c r="F18" s="16">
        <f>SUM(B18*5)</f>
        <v>98.949999999999989</v>
      </c>
      <c r="G18" s="16">
        <f>SUM(B18*6)</f>
        <v>118.74</v>
      </c>
      <c r="H18" s="16">
        <f>SUM(B18*7)</f>
        <v>138.53</v>
      </c>
      <c r="I18" s="16">
        <f>SUM(B18*8)</f>
        <v>158.32</v>
      </c>
      <c r="J18" s="16">
        <f>SUM(B18*9)</f>
        <v>178.10999999999999</v>
      </c>
      <c r="K18" s="16">
        <f>SUM(B18*10)</f>
        <v>197.89999999999998</v>
      </c>
      <c r="L18" s="16">
        <f>SUM(B18*11)</f>
        <v>217.69</v>
      </c>
      <c r="M18" s="17">
        <v>237.5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2" t="s">
        <v>9</v>
      </c>
      <c r="B19" s="22">
        <f t="shared" ref="B19:M19" si="20">SUM(B8:B18)</f>
        <v>425.09999999999997</v>
      </c>
      <c r="C19" s="22">
        <f t="shared" si="20"/>
        <v>845.19999999999993</v>
      </c>
      <c r="D19" s="22">
        <f t="shared" si="20"/>
        <v>1265.3</v>
      </c>
      <c r="E19" s="22">
        <f t="shared" si="20"/>
        <v>1685.3999999999999</v>
      </c>
      <c r="F19" s="22">
        <f t="shared" si="20"/>
        <v>2105.4999999999995</v>
      </c>
      <c r="G19" s="22">
        <f t="shared" si="20"/>
        <v>2525.6</v>
      </c>
      <c r="H19" s="22">
        <f t="shared" si="20"/>
        <v>2945.6999999999994</v>
      </c>
      <c r="I19" s="22">
        <f t="shared" si="20"/>
        <v>3365.7999999999997</v>
      </c>
      <c r="J19" s="22">
        <f t="shared" si="20"/>
        <v>3785.8999999999996</v>
      </c>
      <c r="K19" s="22">
        <f t="shared" si="20"/>
        <v>4205.9999999999991</v>
      </c>
      <c r="L19" s="22">
        <f t="shared" si="20"/>
        <v>4626.0999999999995</v>
      </c>
      <c r="M19" s="23">
        <f t="shared" si="20"/>
        <v>5049.25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24" t="s">
        <v>26</v>
      </c>
      <c r="B21" s="24"/>
      <c r="C21" s="24"/>
      <c r="D21" s="24"/>
      <c r="E21" s="24"/>
      <c r="F21" s="3"/>
      <c r="G21" s="3"/>
      <c r="H21" s="3"/>
      <c r="I21" s="3"/>
      <c r="J21" s="3"/>
      <c r="K21" s="3"/>
      <c r="L21" s="3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thickBot="1" x14ac:dyDescent="0.25">
      <c r="A22" s="9" t="s">
        <v>23</v>
      </c>
      <c r="B22" s="10" t="s">
        <v>11</v>
      </c>
      <c r="C22" s="10" t="s">
        <v>12</v>
      </c>
      <c r="D22" s="10" t="s">
        <v>13</v>
      </c>
      <c r="E22" s="10" t="s">
        <v>14</v>
      </c>
      <c r="F22" s="10" t="s">
        <v>15</v>
      </c>
      <c r="G22" s="10" t="s">
        <v>16</v>
      </c>
      <c r="H22" s="10" t="s">
        <v>17</v>
      </c>
      <c r="I22" s="10" t="s">
        <v>18</v>
      </c>
      <c r="J22" s="10" t="s">
        <v>19</v>
      </c>
      <c r="K22" s="10" t="s">
        <v>20</v>
      </c>
      <c r="L22" s="10" t="s">
        <v>21</v>
      </c>
      <c r="M22" s="11" t="s">
        <v>22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6" t="s">
        <v>0</v>
      </c>
      <c r="B23" s="14">
        <v>1023</v>
      </c>
      <c r="C23" s="14">
        <f t="shared" ref="C23:C31" si="21">SUM(B23*2)</f>
        <v>2046</v>
      </c>
      <c r="D23" s="14">
        <f t="shared" ref="D23:D31" si="22">SUM(B23*3)</f>
        <v>3069</v>
      </c>
      <c r="E23" s="14">
        <f t="shared" ref="E23:E31" si="23">SUM(B23*4)</f>
        <v>4092</v>
      </c>
      <c r="F23" s="14">
        <f t="shared" ref="F23:F31" si="24">SUM(B23*5)</f>
        <v>5115</v>
      </c>
      <c r="G23" s="14">
        <f t="shared" ref="G23:G31" si="25">SUM(B23*6)</f>
        <v>6138</v>
      </c>
      <c r="H23" s="14">
        <f t="shared" ref="H23:H31" si="26">SUM(B23*7)</f>
        <v>7161</v>
      </c>
      <c r="I23" s="14">
        <f t="shared" ref="I23:I31" si="27">SUM(B23*8)</f>
        <v>8184</v>
      </c>
      <c r="J23" s="14">
        <f t="shared" ref="J23:J31" si="28">SUM(B23*9)</f>
        <v>9207</v>
      </c>
      <c r="K23" s="14">
        <f t="shared" ref="K23:K31" si="29">SUM(B23*10)</f>
        <v>10230</v>
      </c>
      <c r="L23" s="14">
        <f t="shared" ref="L23:L31" si="30">SUM(B23*11)</f>
        <v>11253</v>
      </c>
      <c r="M23" s="15">
        <v>12270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8" t="s">
        <v>10</v>
      </c>
      <c r="B24" s="16">
        <v>15.63</v>
      </c>
      <c r="C24" s="16">
        <f t="shared" si="21"/>
        <v>31.26</v>
      </c>
      <c r="D24" s="16">
        <f t="shared" si="22"/>
        <v>46.89</v>
      </c>
      <c r="E24" s="16">
        <f t="shared" si="23"/>
        <v>62.52</v>
      </c>
      <c r="F24" s="16">
        <f t="shared" si="24"/>
        <v>78.150000000000006</v>
      </c>
      <c r="G24" s="16">
        <f t="shared" si="25"/>
        <v>93.78</v>
      </c>
      <c r="H24" s="16">
        <f t="shared" si="26"/>
        <v>109.41000000000001</v>
      </c>
      <c r="I24" s="16">
        <f t="shared" si="27"/>
        <v>125.04</v>
      </c>
      <c r="J24" s="16">
        <f t="shared" si="28"/>
        <v>140.67000000000002</v>
      </c>
      <c r="K24" s="16">
        <f t="shared" si="29"/>
        <v>156.30000000000001</v>
      </c>
      <c r="L24" s="16">
        <f t="shared" si="30"/>
        <v>171.93</v>
      </c>
      <c r="M24" s="17">
        <v>187.5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7" t="s">
        <v>1</v>
      </c>
      <c r="B25" s="18">
        <v>8.7200000000000006</v>
      </c>
      <c r="C25" s="18">
        <f t="shared" si="21"/>
        <v>17.440000000000001</v>
      </c>
      <c r="D25" s="18">
        <f t="shared" si="22"/>
        <v>26.160000000000004</v>
      </c>
      <c r="E25" s="18">
        <f t="shared" si="23"/>
        <v>34.880000000000003</v>
      </c>
      <c r="F25" s="18">
        <f t="shared" si="24"/>
        <v>43.6</v>
      </c>
      <c r="G25" s="18">
        <f t="shared" si="25"/>
        <v>52.320000000000007</v>
      </c>
      <c r="H25" s="18">
        <f t="shared" si="26"/>
        <v>61.040000000000006</v>
      </c>
      <c r="I25" s="18">
        <f t="shared" si="27"/>
        <v>69.760000000000005</v>
      </c>
      <c r="J25" s="18">
        <f t="shared" si="28"/>
        <v>78.48</v>
      </c>
      <c r="K25" s="18">
        <f t="shared" si="29"/>
        <v>87.2</v>
      </c>
      <c r="L25" s="18">
        <f t="shared" si="30"/>
        <v>95.92</v>
      </c>
      <c r="M25" s="19">
        <v>104.75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5" t="s">
        <v>2</v>
      </c>
      <c r="B26" s="16">
        <v>21.71</v>
      </c>
      <c r="C26" s="16">
        <f t="shared" si="21"/>
        <v>43.42</v>
      </c>
      <c r="D26" s="16">
        <f t="shared" si="22"/>
        <v>65.13</v>
      </c>
      <c r="E26" s="16">
        <f t="shared" si="23"/>
        <v>86.84</v>
      </c>
      <c r="F26" s="16">
        <f t="shared" si="24"/>
        <v>108.55000000000001</v>
      </c>
      <c r="G26" s="16">
        <f t="shared" si="25"/>
        <v>130.26</v>
      </c>
      <c r="H26" s="16">
        <f t="shared" si="26"/>
        <v>151.97</v>
      </c>
      <c r="I26" s="16">
        <f t="shared" si="27"/>
        <v>173.68</v>
      </c>
      <c r="J26" s="16">
        <f t="shared" si="28"/>
        <v>195.39000000000001</v>
      </c>
      <c r="K26" s="16">
        <f t="shared" si="29"/>
        <v>217.10000000000002</v>
      </c>
      <c r="L26" s="16">
        <f t="shared" si="30"/>
        <v>238.81</v>
      </c>
      <c r="M26" s="17">
        <v>260.5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7" t="s">
        <v>3</v>
      </c>
      <c r="B27" s="18">
        <v>10.4</v>
      </c>
      <c r="C27" s="18">
        <f t="shared" si="21"/>
        <v>20.8</v>
      </c>
      <c r="D27" s="18">
        <f t="shared" si="22"/>
        <v>31.200000000000003</v>
      </c>
      <c r="E27" s="18">
        <f t="shared" si="23"/>
        <v>41.6</v>
      </c>
      <c r="F27" s="18">
        <f t="shared" si="24"/>
        <v>52</v>
      </c>
      <c r="G27" s="18">
        <f t="shared" si="25"/>
        <v>62.400000000000006</v>
      </c>
      <c r="H27" s="18">
        <f t="shared" si="26"/>
        <v>72.8</v>
      </c>
      <c r="I27" s="18">
        <f t="shared" si="27"/>
        <v>83.2</v>
      </c>
      <c r="J27" s="18">
        <f t="shared" si="28"/>
        <v>93.600000000000009</v>
      </c>
      <c r="K27" s="18">
        <f t="shared" si="29"/>
        <v>104</v>
      </c>
      <c r="L27" s="18">
        <f t="shared" si="30"/>
        <v>114.4</v>
      </c>
      <c r="M27" s="19">
        <v>124.75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5" t="s">
        <v>4</v>
      </c>
      <c r="B28" s="16">
        <v>5.21</v>
      </c>
      <c r="C28" s="16">
        <f t="shared" si="21"/>
        <v>10.42</v>
      </c>
      <c r="D28" s="16">
        <f t="shared" si="22"/>
        <v>15.629999999999999</v>
      </c>
      <c r="E28" s="16">
        <f t="shared" si="23"/>
        <v>20.84</v>
      </c>
      <c r="F28" s="16">
        <f t="shared" si="24"/>
        <v>26.05</v>
      </c>
      <c r="G28" s="16">
        <f t="shared" si="25"/>
        <v>31.259999999999998</v>
      </c>
      <c r="H28" s="16">
        <f t="shared" si="26"/>
        <v>36.47</v>
      </c>
      <c r="I28" s="16">
        <f t="shared" si="27"/>
        <v>41.68</v>
      </c>
      <c r="J28" s="16">
        <f t="shared" si="28"/>
        <v>46.89</v>
      </c>
      <c r="K28" s="16">
        <f t="shared" si="29"/>
        <v>52.1</v>
      </c>
      <c r="L28" s="16">
        <f t="shared" si="30"/>
        <v>57.31</v>
      </c>
      <c r="M28" s="17">
        <v>62.5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7" t="s">
        <v>5</v>
      </c>
      <c r="B29" s="18">
        <v>16.600000000000001</v>
      </c>
      <c r="C29" s="18">
        <f t="shared" si="21"/>
        <v>33.200000000000003</v>
      </c>
      <c r="D29" s="18">
        <f t="shared" si="22"/>
        <v>49.800000000000004</v>
      </c>
      <c r="E29" s="18">
        <f t="shared" si="23"/>
        <v>66.400000000000006</v>
      </c>
      <c r="F29" s="18">
        <f t="shared" si="24"/>
        <v>83</v>
      </c>
      <c r="G29" s="18">
        <f t="shared" si="25"/>
        <v>99.600000000000009</v>
      </c>
      <c r="H29" s="18">
        <f t="shared" si="26"/>
        <v>116.20000000000002</v>
      </c>
      <c r="I29" s="18">
        <f t="shared" si="27"/>
        <v>132.80000000000001</v>
      </c>
      <c r="J29" s="18">
        <f t="shared" si="28"/>
        <v>149.4</v>
      </c>
      <c r="K29" s="18">
        <f t="shared" si="29"/>
        <v>166</v>
      </c>
      <c r="L29" s="18">
        <f t="shared" si="30"/>
        <v>182.60000000000002</v>
      </c>
      <c r="M29" s="19">
        <v>199.25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3" t="s">
        <v>24</v>
      </c>
      <c r="B30" s="20">
        <v>2.21</v>
      </c>
      <c r="C30" s="20">
        <f t="shared" ref="C30" si="31">SUM(B30*2)</f>
        <v>4.42</v>
      </c>
      <c r="D30" s="20">
        <f>SUM(B30*3)</f>
        <v>6.63</v>
      </c>
      <c r="E30" s="20">
        <f>SUM(B30*4)</f>
        <v>8.84</v>
      </c>
      <c r="F30" s="20">
        <f>SUM(B30*5)</f>
        <v>11.05</v>
      </c>
      <c r="G30" s="20">
        <f>SUM(B30*6)</f>
        <v>13.26</v>
      </c>
      <c r="H30" s="20">
        <f>SUM(B30*7)</f>
        <v>15.469999999999999</v>
      </c>
      <c r="I30" s="20">
        <f>SUM(B30*8)</f>
        <v>17.68</v>
      </c>
      <c r="J30" s="20">
        <f>SUM(B30*9)</f>
        <v>19.89</v>
      </c>
      <c r="K30" s="20">
        <f>SUM(B30*10)</f>
        <v>22.1</v>
      </c>
      <c r="L30" s="20">
        <f>SUM(B30*11)</f>
        <v>24.31</v>
      </c>
      <c r="M30" s="21">
        <v>26.5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">
      <c r="A31" s="5" t="s">
        <v>6</v>
      </c>
      <c r="B31" s="16">
        <v>33.83</v>
      </c>
      <c r="C31" s="16">
        <f t="shared" si="21"/>
        <v>67.66</v>
      </c>
      <c r="D31" s="16">
        <f t="shared" si="22"/>
        <v>101.49</v>
      </c>
      <c r="E31" s="16">
        <f t="shared" si="23"/>
        <v>135.32</v>
      </c>
      <c r="F31" s="16">
        <f t="shared" si="24"/>
        <v>169.14999999999998</v>
      </c>
      <c r="G31" s="16">
        <f t="shared" si="25"/>
        <v>202.98</v>
      </c>
      <c r="H31" s="16">
        <f t="shared" si="26"/>
        <v>236.81</v>
      </c>
      <c r="I31" s="16">
        <f t="shared" si="27"/>
        <v>270.64</v>
      </c>
      <c r="J31" s="16">
        <f t="shared" si="28"/>
        <v>304.46999999999997</v>
      </c>
      <c r="K31" s="16">
        <f t="shared" si="29"/>
        <v>338.29999999999995</v>
      </c>
      <c r="L31" s="16">
        <f t="shared" si="30"/>
        <v>372.13</v>
      </c>
      <c r="M31" s="17">
        <v>406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3" t="s">
        <v>7</v>
      </c>
      <c r="B32" s="20">
        <v>5</v>
      </c>
      <c r="C32" s="20">
        <v>5</v>
      </c>
      <c r="D32" s="20">
        <v>5</v>
      </c>
      <c r="E32" s="20">
        <v>5</v>
      </c>
      <c r="F32" s="20">
        <v>5</v>
      </c>
      <c r="G32" s="20">
        <v>5</v>
      </c>
      <c r="H32" s="20">
        <v>5</v>
      </c>
      <c r="I32" s="20">
        <v>5</v>
      </c>
      <c r="J32" s="20">
        <v>5</v>
      </c>
      <c r="K32" s="20">
        <v>5</v>
      </c>
      <c r="L32" s="20">
        <v>5</v>
      </c>
      <c r="M32" s="21">
        <v>5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thickBot="1" x14ac:dyDescent="0.25">
      <c r="A33" s="5" t="s">
        <v>8</v>
      </c>
      <c r="B33" s="16">
        <v>19.79</v>
      </c>
      <c r="C33" s="16">
        <f>SUM(B33*2)</f>
        <v>39.58</v>
      </c>
      <c r="D33" s="16">
        <f>SUM(B33*3)</f>
        <v>59.37</v>
      </c>
      <c r="E33" s="16">
        <f>SUM(B33*4)</f>
        <v>79.16</v>
      </c>
      <c r="F33" s="16">
        <f>SUM(B33*5)</f>
        <v>98.949999999999989</v>
      </c>
      <c r="G33" s="16">
        <f>SUM(B33*6)</f>
        <v>118.74</v>
      </c>
      <c r="H33" s="16">
        <f>SUM(B33*7)</f>
        <v>138.53</v>
      </c>
      <c r="I33" s="16">
        <f>SUM(B33*8)</f>
        <v>158.32</v>
      </c>
      <c r="J33" s="16">
        <f>SUM(B33*9)</f>
        <v>178.10999999999999</v>
      </c>
      <c r="K33" s="16">
        <f>SUM(B33*10)</f>
        <v>197.89999999999998</v>
      </c>
      <c r="L33" s="16">
        <f>SUM(B33*11)</f>
        <v>217.69</v>
      </c>
      <c r="M33" s="17">
        <v>237.5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2" t="s">
        <v>9</v>
      </c>
      <c r="B34" s="22">
        <f t="shared" ref="B34:M34" si="32">SUM(B23:B33)</f>
        <v>1162.1000000000001</v>
      </c>
      <c r="C34" s="22">
        <f t="shared" si="32"/>
        <v>2319.2000000000003</v>
      </c>
      <c r="D34" s="22">
        <f t="shared" si="32"/>
        <v>3476.2999999999997</v>
      </c>
      <c r="E34" s="22">
        <f t="shared" si="32"/>
        <v>4633.4000000000005</v>
      </c>
      <c r="F34" s="22">
        <f t="shared" si="32"/>
        <v>5790.5</v>
      </c>
      <c r="G34" s="22">
        <f t="shared" si="32"/>
        <v>6947.5999999999995</v>
      </c>
      <c r="H34" s="22">
        <f t="shared" si="32"/>
        <v>8104.7000000000007</v>
      </c>
      <c r="I34" s="22">
        <f t="shared" si="32"/>
        <v>9261.8000000000011</v>
      </c>
      <c r="J34" s="22">
        <f t="shared" si="32"/>
        <v>10418.899999999998</v>
      </c>
      <c r="K34" s="22">
        <f t="shared" si="32"/>
        <v>11576</v>
      </c>
      <c r="L34" s="22">
        <f t="shared" si="32"/>
        <v>12733.099999999999</v>
      </c>
      <c r="M34" s="23">
        <f t="shared" si="32"/>
        <v>13884.25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x14ac:dyDescent="0.2">
      <c r="A1001" s="1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x14ac:dyDescent="0.2">
      <c r="A1002" s="1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x14ac:dyDescent="0.2">
      <c r="A1003" s="1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x14ac:dyDescent="0.2">
      <c r="A1004" s="1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sheetProtection algorithmName="SHA-512" hashValue="F7LNuo+RtjNTjVAu5vXwBNCDL1f3SIlr9hRA6OSzbfgd9oFqIjSzklITOqw44wEHUt4fXLDvyyPPjUlV2z5sDQ==" saltValue="MgrhbWMv25Jm/mN5uiiny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30 C15" formula="1"/>
  </ignoredErrors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2019 UGD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2019 Undergraduate Tuition and Fee Billing Rates</dc:title>
  <dc:subject>Listing of undergraduate tuition and fees for the fall 2018 semester</dc:subject>
  <dc:creator>UB Student Accounts</dc:creator>
  <cp:keywords>tuition,fees,undergraduate tuition, undergraduate fees</cp:keywords>
  <cp:lastModifiedBy>Keefe, Leah</cp:lastModifiedBy>
  <cp:lastPrinted>2019-07-12T19:45:17Z</cp:lastPrinted>
  <dcterms:created xsi:type="dcterms:W3CDTF">2016-06-06T21:02:30Z</dcterms:created>
  <dcterms:modified xsi:type="dcterms:W3CDTF">2019-08-05T19:40:06Z</dcterms:modified>
  <cp:category>tuition</cp:category>
</cp:coreProperties>
</file>